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codeName="Questa_cartella_di_lavoro" defaultThemeVersion="124226"/>
  <xr:revisionPtr revIDLastSave="0" documentId="8_{167E6C0E-55A1-45F6-AB3F-E9EC024024F5}" xr6:coauthVersionLast="36" xr6:coauthVersionMax="36" xr10:uidLastSave="{00000000-0000-0000-0000-000000000000}"/>
  <bookViews>
    <workbookView xWindow="0" yWindow="0" windowWidth="19416" windowHeight="7980" xr2:uid="{00000000-000D-0000-FFFF-FFFF00000000}"/>
  </bookViews>
  <sheets>
    <sheet name="Foglio1" sheetId="1" r:id="rId1"/>
  </sheets>
  <definedNames>
    <definedName name="_xlnm.Print_Area" localSheetId="0">Foglio1!$B$1:$J$44</definedName>
  </definedNames>
  <calcPr calcId="191029"/>
</workbook>
</file>

<file path=xl/calcChain.xml><?xml version="1.0" encoding="utf-8"?>
<calcChain xmlns="http://schemas.openxmlformats.org/spreadsheetml/2006/main">
  <c r="C29" i="1" l="1"/>
  <c r="D30" i="1"/>
  <c r="D29" i="1"/>
  <c r="D28" i="1"/>
  <c r="D27" i="1"/>
  <c r="C30" i="1" l="1"/>
  <c r="C28" i="1"/>
  <c r="C27" i="1"/>
  <c r="J27" i="1"/>
  <c r="F24" i="1"/>
  <c r="J23" i="1"/>
  <c r="F23" i="1"/>
  <c r="F13" i="1"/>
  <c r="F19" i="1" l="1"/>
  <c r="F18" i="1"/>
  <c r="F17" i="1"/>
  <c r="F16" i="1"/>
  <c r="F15" i="1"/>
  <c r="F14" i="1"/>
  <c r="F20" i="1" l="1"/>
  <c r="D13" i="1"/>
  <c r="F27" i="1"/>
  <c r="J19" i="1"/>
  <c r="J18" i="1" l="1"/>
  <c r="J17" i="1"/>
  <c r="J16" i="1"/>
  <c r="J15" i="1"/>
  <c r="F31" i="1" l="1"/>
  <c r="J31" i="1" s="1"/>
  <c r="E30" i="1"/>
  <c r="E29" i="1"/>
  <c r="E28" i="1"/>
  <c r="E27" i="1"/>
  <c r="F30" i="1" l="1"/>
  <c r="F29" i="1"/>
  <c r="J30" i="1" l="1"/>
  <c r="J29" i="1"/>
  <c r="J28" i="1"/>
  <c r="F28" i="1" l="1"/>
  <c r="F32" i="1" s="1"/>
  <c r="F9" i="1" s="1"/>
  <c r="J14" i="1"/>
  <c r="J13" i="1"/>
  <c r="J24" i="1"/>
  <c r="J20" i="1" l="1"/>
  <c r="J9" i="1" s="1"/>
  <c r="J3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27" authorId="0" shapeId="0" xr:uid="{00000000-0006-0000-0000-000001000000}">
      <text>
        <r>
          <rPr>
            <b/>
            <sz val="9"/>
            <color indexed="81"/>
            <rFont val="Tahoma"/>
            <charset val="1"/>
          </rPr>
          <t>Autore:</t>
        </r>
        <r>
          <rPr>
            <sz val="9"/>
            <color indexed="81"/>
            <rFont val="Tahoma"/>
            <charset val="1"/>
          </rPr>
          <t xml:space="preserve">
8 ore per 3 giorni
</t>
        </r>
      </text>
    </comment>
    <comment ref="E28" authorId="0" shapeId="0" xr:uid="{00000000-0006-0000-0000-000002000000}">
      <text>
        <r>
          <rPr>
            <b/>
            <sz val="9"/>
            <color indexed="81"/>
            <rFont val="Tahoma"/>
            <charset val="1"/>
          </rPr>
          <t>Autore:</t>
        </r>
        <r>
          <rPr>
            <sz val="9"/>
            <color indexed="81"/>
            <rFont val="Tahoma"/>
            <charset val="1"/>
          </rPr>
          <t xml:space="preserve">
2 ore per 3 gironi)
</t>
        </r>
      </text>
    </comment>
    <comment ref="E29" authorId="0" shapeId="0" xr:uid="{00000000-0006-0000-0000-000003000000}">
      <text>
        <r>
          <rPr>
            <b/>
            <sz val="9"/>
            <color indexed="81"/>
            <rFont val="Tahoma"/>
            <charset val="1"/>
          </rPr>
          <t>Autore:</t>
        </r>
        <r>
          <rPr>
            <sz val="9"/>
            <color indexed="81"/>
            <rFont val="Tahoma"/>
            <charset val="1"/>
          </rPr>
          <t xml:space="preserve">
2 gironi per 8 ore
</t>
        </r>
      </text>
    </comment>
    <comment ref="E30" authorId="0" shapeId="0" xr:uid="{00000000-0006-0000-0000-000004000000}">
      <text>
        <r>
          <rPr>
            <b/>
            <sz val="9"/>
            <color indexed="81"/>
            <rFont val="Tahoma"/>
            <charset val="1"/>
          </rPr>
          <t>Autore:</t>
        </r>
        <r>
          <rPr>
            <sz val="9"/>
            <color indexed="81"/>
            <rFont val="Tahoma"/>
            <charset val="1"/>
          </rPr>
          <t xml:space="preserve">
2 ore per 2 giorni</t>
        </r>
      </text>
    </comment>
  </commentList>
</comments>
</file>

<file path=xl/sharedStrings.xml><?xml version="1.0" encoding="utf-8"?>
<sst xmlns="http://schemas.openxmlformats.org/spreadsheetml/2006/main" count="57" uniqueCount="53">
  <si>
    <t xml:space="preserve">Luogo e data: </t>
  </si>
  <si>
    <t>………………………………………………………………..</t>
  </si>
  <si>
    <t xml:space="preserve">oneri della sicurezza non soggetti a ribasso d'asta </t>
  </si>
  <si>
    <r>
      <rPr>
        <b/>
        <sz val="11"/>
        <rFont val="Calibri"/>
        <family val="2"/>
        <scheme val="minor"/>
      </rPr>
      <t>N.B.</t>
    </r>
    <r>
      <rPr>
        <sz val="11"/>
        <rFont val="Calibri"/>
        <family val="2"/>
        <scheme val="minor"/>
      </rPr>
      <t xml:space="preserve"> In caso di raggruppamento, consorzio, G.E.I.E. non ancora costituito, l’offerta economica deve essere sottoscritta digitalmente, pena l’esclusione del costituendo raggruppamento, dal legale rappresentante (o dal soggetto regolarmente munito dei relativi poteri di firma) di ciascuna impresa raggruppanda.</t>
    </r>
  </si>
  <si>
    <t>DOCUMENTO FIRMATO DIGITALMENTE</t>
  </si>
  <si>
    <t>…………………………………………………….</t>
  </si>
  <si>
    <r>
      <t>Indicare</t>
    </r>
    <r>
      <rPr>
        <b/>
        <u/>
        <sz val="11"/>
        <color theme="1"/>
        <rFont val="Calibri"/>
        <family val="2"/>
        <scheme val="minor"/>
      </rPr>
      <t xml:space="preserve"> OBBLIGATORIAMENTE</t>
    </r>
    <r>
      <rPr>
        <sz val="11"/>
        <color theme="1"/>
        <rFont val="Calibri"/>
        <family val="2"/>
        <scheme val="minor"/>
      </rPr>
      <t xml:space="preserve"> il Costo (in Euro) del personale (da intendersi compreso nel prezzo complessivo offerto)</t>
    </r>
  </si>
  <si>
    <r>
      <t xml:space="preserve">Indicare </t>
    </r>
    <r>
      <rPr>
        <b/>
        <u/>
        <sz val="11"/>
        <color theme="1"/>
        <rFont val="Calibri"/>
        <family val="2"/>
        <scheme val="minor"/>
      </rPr>
      <t>OBBLIGATORIAMENTE</t>
    </r>
    <r>
      <rPr>
        <sz val="11"/>
        <color theme="1"/>
        <rFont val="Calibri"/>
        <family val="2"/>
        <scheme val="minor"/>
      </rPr>
      <t xml:space="preserve"> i Costi Aziendali (in Euro) propri relativi alla salute ed alla sicurezza sui luoghi di lavoro (da intendersi compreso nel prezzo complessivo offerto)</t>
    </r>
  </si>
  <si>
    <r>
      <rPr>
        <b/>
        <sz val="11"/>
        <rFont val="Calibri"/>
        <family val="2"/>
        <scheme val="minor"/>
      </rPr>
      <t>N.B.</t>
    </r>
    <r>
      <rPr>
        <sz val="11"/>
        <rFont val="Calibri"/>
        <family val="2"/>
        <scheme val="minor"/>
      </rPr>
      <t xml:space="preserve"> Lo schema di offerta economica deve essere compilato, in ogni sua parte (tutte le celle di colore verde), firmato digitalmente dal Legale Rappresentante o procuratore minuto dei relativi poteri. La cella di colore azzurro, corrispondete al prezzo complessivo offerto per il servizio è data dalla somma automatica delle celle corrispondenti al prezzo offerto per ogni singola voce di costo. </t>
    </r>
  </si>
  <si>
    <t>Servizio A) Manutenzione impianti di stazione ( quadro QMGT escluso )</t>
  </si>
  <si>
    <t>Totale Manutenzione Preventiva</t>
  </si>
  <si>
    <t>Canone annuale per pronto intervento entro le 24 ore</t>
  </si>
  <si>
    <t>Totale Canone di Pronto Intervento</t>
  </si>
  <si>
    <t>PRONTO INTERVENTO</t>
  </si>
  <si>
    <t>MANUTENZIONE CORRETTIVA</t>
  </si>
  <si>
    <t>MANUTENZIONE PREVENTIVA</t>
  </si>
  <si>
    <t>BASE D'ASTA - TARIFFA ORARIO TECNICO SENIOR</t>
  </si>
  <si>
    <t>BASE D'ASTA - TARIFFA ORARIA TECNICO AIUTANTE</t>
  </si>
  <si>
    <t>BASE D'ASTA</t>
  </si>
  <si>
    <t>TOTALE OFFERTO</t>
  </si>
  <si>
    <t>TOTALE OFFERTO (iva sesclusa)</t>
  </si>
  <si>
    <t>NUMEROSITA' INTERVENTI</t>
  </si>
  <si>
    <t>ANNI</t>
  </si>
  <si>
    <t xml:space="preserve">BASE D'ASTA </t>
  </si>
  <si>
    <t>TOTALE MANUTENZIONE CORRETTIVA - SERVIZIO</t>
  </si>
  <si>
    <t xml:space="preserve"> ORE STIMATE CAD TECNICO </t>
  </si>
  <si>
    <t>TOTALE OFFERTO (iva esclusa)</t>
  </si>
  <si>
    <t xml:space="preserve">Il sottoscritto: .................................................................................................................................. codice fiscale: ...............................................................................................................
nato a: ..................................... il: ....../......./.............. domiciliato per la carica presso la sede societaria, nella sua qualità di: ...................................................................................................
e legale rappresentante dell’Impresa: ....................................................................................................................................................................................................................................
con sede legale in:  .........................................................................................Via/Piazza: ................................................................................................. C.A.P. ...........................................
Telefono:.........................................................................; PEC:.............................................................................................................................................................................................
codice fiscale: .................................................................................................... Partita I.V.A.: ..............................................................................................................................................
</t>
  </si>
  <si>
    <t>IMPORTO COMPLESSIVO</t>
  </si>
  <si>
    <t xml:space="preserve">Tariffa per ogni ora feriale dal lunedì al venerdì fino a un massimo di n.8 ore giornaliere, ESCLUSE le ore di viaggio </t>
  </si>
  <si>
    <t xml:space="preserve">Tariffa per ogni ora feriale dal lunedì al venerdì oltre il massimo di n.8 ore giornaliere, ESCLUSE le ore di viaggio </t>
  </si>
  <si>
    <t xml:space="preserve">Tariffa per ogni ora NON feriale dal lunedì al venerdì, il sabato e la domenica fino a un massimo di n.8 ore giornaliere, ESCLUSE le ore di viaggio </t>
  </si>
  <si>
    <t xml:space="preserve">Tariffa per ogni ora NON feriale dal lunedì al venerdì, il sabato e la domenica OLTRE a un massimo di n.8 ore giornaliere, ESCLUSE le ore di viaggio </t>
  </si>
  <si>
    <t>Costo di viaggio ( tempo uomo ore viaggio  e rimborso km A/R ) - ipotizzati 5 giorni di intervento</t>
  </si>
  <si>
    <t>Costo di viaggio ( tempo uomo ore viaggio A/R e rimborso km A/R ) - ipotizzati 5 giorni di intervento</t>
  </si>
  <si>
    <t>Servizio D) Manutenzione gruppi soccorritori</t>
  </si>
  <si>
    <t>new</t>
  </si>
  <si>
    <t>Servizio B) Servizio B) Manutenzione quadri MT (QGMT, QGMT2, QMT-CNAO1, QMT-CNAO12) e trasformatori MT/BT CNAO1 e CNAO12</t>
  </si>
  <si>
    <t>Servizio E) Manutenzione sistemi di protezione - QGMT, QMT1, QMT2</t>
  </si>
  <si>
    <t>Servizio E) Manutenzione sistemi di protezione - QGMT2, QMT3, QMT4</t>
  </si>
  <si>
    <r>
      <t xml:space="preserve">Servizio C) Manutenzione quadri MT (QMT1, QMT2, QMT3, QMT4) e trasformatori MT/BT in resina - </t>
    </r>
    <r>
      <rPr>
        <b/>
        <sz val="11"/>
        <color theme="3"/>
        <rFont val="Calibri"/>
        <family val="2"/>
        <scheme val="minor"/>
      </rPr>
      <t>quadri QMT1 e QMT2 e rispettivi trasformatori  (manutenzione nel 2026)</t>
    </r>
  </si>
  <si>
    <r>
      <t xml:space="preserve">Servizio C) Manutenzione quadri MT (QMT1, QMT2, QMT3, QMT4) e trasformatori MT/BT in resina - </t>
    </r>
    <r>
      <rPr>
        <b/>
        <sz val="11"/>
        <color theme="3"/>
        <rFont val="Calibri"/>
        <family val="2"/>
        <scheme val="minor"/>
      </rPr>
      <t>quadri QMT3 e QMT4 e rispettivi trasformatori (manutenzione nel 2027)</t>
    </r>
  </si>
  <si>
    <t>BASE D'ASTA unitaria per intervento</t>
  </si>
  <si>
    <t>BASE D'ASTA COMPLESSIVA</t>
  </si>
  <si>
    <r>
      <t>PREZZO UNITARIO OFFERTO (</t>
    </r>
    <r>
      <rPr>
        <b/>
        <sz val="11"/>
        <color rgb="FFFF0000"/>
        <rFont val="Calibri"/>
        <family val="2"/>
        <scheme val="minor"/>
      </rPr>
      <t>Indicare il valore del singolo intervento =/&lt; al valore posto a base d'asta unitaria per intervento</t>
    </r>
    <r>
      <rPr>
        <b/>
        <sz val="11"/>
        <color theme="1"/>
        <rFont val="Calibri"/>
        <family val="2"/>
        <scheme val="minor"/>
      </rPr>
      <t>)</t>
    </r>
  </si>
  <si>
    <t>BASE D'ASTA unitaria/1 anno</t>
  </si>
  <si>
    <r>
      <t>PREZZO UNITARIO OFFERTO (</t>
    </r>
    <r>
      <rPr>
        <b/>
        <sz val="11"/>
        <color rgb="FFFF0000"/>
        <rFont val="Calibri"/>
        <family val="2"/>
        <scheme val="minor"/>
      </rPr>
      <t>indicare il valore del canone annuale</t>
    </r>
    <r>
      <rPr>
        <b/>
        <sz val="11"/>
        <color theme="1"/>
        <rFont val="Calibri"/>
        <family val="2"/>
        <scheme val="minor"/>
      </rPr>
      <t>)</t>
    </r>
  </si>
  <si>
    <r>
      <t>TARIFFA ORARIO TECNICO SENIOR (</t>
    </r>
    <r>
      <rPr>
        <b/>
        <sz val="11"/>
        <color rgb="FFFF0000"/>
        <rFont val="Calibri"/>
        <family val="2"/>
        <scheme val="minor"/>
      </rPr>
      <t>indicare la tariffa oraria che si offre per la figura professionale TECNICO SENIOR</t>
    </r>
    <r>
      <rPr>
        <b/>
        <sz val="11"/>
        <rFont val="Calibri"/>
        <family val="2"/>
        <scheme val="minor"/>
      </rPr>
      <t>)</t>
    </r>
  </si>
  <si>
    <r>
      <t>TARIFFA ORARIA TECNICO AIUTANTE (</t>
    </r>
    <r>
      <rPr>
        <b/>
        <sz val="11"/>
        <color rgb="FFFF0000"/>
        <rFont val="Calibri"/>
        <family val="2"/>
        <scheme val="minor"/>
      </rPr>
      <t>indicare la tariffa oraria che si offre per la figura professionale TECNICO AIUTANTE</t>
    </r>
    <r>
      <rPr>
        <b/>
        <sz val="11"/>
        <rFont val="Calibri"/>
        <family val="2"/>
        <scheme val="minor"/>
      </rPr>
      <t>)</t>
    </r>
  </si>
  <si>
    <t>SERVIZIO DI MANUTENZIONE ORDINARIA E CORRETTIVA DEGLI IMPIANTI DI BASSA, MEDIA E ALTA TENSIONE PER IL PERIODO 2026 - 2028</t>
  </si>
  <si>
    <r>
      <t xml:space="preserve">OFFERTA ECONOMICA </t>
    </r>
    <r>
      <rPr>
        <b/>
        <sz val="18"/>
        <rFont val="Calibri"/>
        <family val="2"/>
        <scheme val="minor"/>
      </rPr>
      <t xml:space="preserve"> </t>
    </r>
  </si>
  <si>
    <t>• la presente offerta è irrevocabile e impegnativa per 180 giorni dal termine ultimo per la presentazione dell’offerta                                                                                                                                                                                                                                                               • il prezzo unitario del prodotto offerto è comprensivo di ogni prestazione, fornitura ed onere, necessari a garantire la completa esecuzione a regola d’arte della fornitura oggetto della presente procedura</t>
  </si>
  <si>
    <r>
      <t xml:space="preserve">• non è ammessa offerta pari o superiore alla base d’asta 
• i valori offerti in euro dovranno essere espressi con un numero di cifre decimali dopo la virgola pari a 2 (due); nel caso in cui tali valori dovessero essere espressi con un numero di cifre decimali dopo la virgola superiore a 2 (due), saranno considerate esclusivamente le prime 2 (due) cifre decimali dopo la virgola, senza procedere ad alcun arrotondamento      </t>
    </r>
    <r>
      <rPr>
        <b/>
        <sz val="11"/>
        <color theme="1"/>
        <rFont val="Calibri"/>
        <family val="2"/>
        <scheme val="minor"/>
      </rPr>
      <t xml:space="preserve">                                                                                                                                                                                                        DICHIARA CHE </t>
    </r>
    <r>
      <rPr>
        <sz val="11"/>
        <color theme="1"/>
        <rFont val="Calibri"/>
        <family val="2"/>
        <scheme val="minor"/>
      </rPr>
      <t xml:space="preserve">                                                                                                                                                            
• </t>
    </r>
    <r>
      <rPr>
        <b/>
        <sz val="11"/>
        <color theme="1"/>
        <rFont val="Calibri"/>
        <family val="2"/>
        <scheme val="minor"/>
      </rPr>
      <t>la presente offerta è irrevocabile e impegnativa per 180 giorni dal termine ultimo per la presentazione dell’offerta                                                                                                                                                                                                                                                                                      • il prezzo totale offerto è comprensivo di ogni prestazione, fornitura ed onere, necessari a garantire la completa esecuzione a regola d’arte dei lavori oggetto della presente procedura;                                                                                                                                                                                                                                                  • che i prezzi offerti sono remunerativi, onnicomprensivi di quanto serve per il regolare svolgimento delle prestazioni richieste e consentono di assicurare ai lavoratori eventualmente impiegati il trattamento economico e contributivo minimo previsto dal contratto collettivo nazionale di lavoro vigente.</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</si>
</sst>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 &quot;€&quot;"/>
  </numFmts>
  <fonts count="24" x14ac:knownFonts="1">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b/>
      <i/>
      <sz val="11"/>
      <color theme="1"/>
      <name val="Calibri"/>
      <family val="2"/>
      <scheme val="minor"/>
    </font>
    <font>
      <b/>
      <sz val="11"/>
      <color rgb="FFFF0000"/>
      <name val="Calibri"/>
      <family val="2"/>
      <scheme val="minor"/>
    </font>
    <font>
      <b/>
      <u/>
      <sz val="11"/>
      <color theme="1"/>
      <name val="Calibri"/>
      <family val="2"/>
      <scheme val="minor"/>
    </font>
    <font>
      <b/>
      <sz val="11"/>
      <color theme="3"/>
      <name val="Calibri"/>
      <family val="2"/>
      <scheme val="minor"/>
    </font>
    <font>
      <b/>
      <sz val="28"/>
      <color theme="1"/>
      <name val="Calibri"/>
      <family val="2"/>
      <scheme val="minor"/>
    </font>
    <font>
      <sz val="28"/>
      <color theme="1"/>
      <name val="Calibri"/>
      <family val="2"/>
      <scheme val="minor"/>
    </font>
    <font>
      <b/>
      <sz val="14"/>
      <color theme="1"/>
      <name val="Calibri"/>
      <family val="2"/>
      <scheme val="minor"/>
    </font>
    <font>
      <sz val="14"/>
      <color theme="1"/>
      <name val="Calibri"/>
      <family val="2"/>
      <scheme val="minor"/>
    </font>
    <font>
      <sz val="9"/>
      <color indexed="81"/>
      <name val="Tahoma"/>
      <charset val="1"/>
    </font>
    <font>
      <b/>
      <sz val="9"/>
      <color indexed="81"/>
      <name val="Tahoma"/>
      <charset val="1"/>
    </font>
    <font>
      <b/>
      <sz val="20"/>
      <name val="Calibri"/>
      <family val="2"/>
      <scheme val="minor"/>
    </font>
    <font>
      <b/>
      <sz val="20"/>
      <color theme="3"/>
      <name val="Calibri"/>
      <family val="2"/>
      <scheme val="minor"/>
    </font>
    <font>
      <b/>
      <sz val="20"/>
      <color theme="1"/>
      <name val="Calibri"/>
      <family val="2"/>
      <scheme val="minor"/>
    </font>
    <font>
      <b/>
      <sz val="11"/>
      <color rgb="FF00B050"/>
      <name val="Calibri"/>
      <family val="2"/>
      <scheme val="minor"/>
    </font>
    <font>
      <b/>
      <sz val="28"/>
      <color rgb="FF00B050"/>
      <name val="Calibri"/>
      <family val="2"/>
      <scheme val="minor"/>
    </font>
    <font>
      <sz val="11"/>
      <color rgb="FF00B050"/>
      <name val="Calibri"/>
      <family val="2"/>
      <scheme val="minor"/>
    </font>
    <font>
      <b/>
      <sz val="20"/>
      <color rgb="FF00B050"/>
      <name val="Calibri"/>
      <family val="2"/>
      <scheme val="minor"/>
    </font>
    <font>
      <b/>
      <sz val="28"/>
      <name val="Calibri"/>
      <family val="2"/>
      <scheme val="minor"/>
    </font>
    <font>
      <b/>
      <sz val="18"/>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s>
  <cellStyleXfs count="1">
    <xf numFmtId="0" fontId="0" fillId="0" borderId="0"/>
  </cellStyleXfs>
  <cellXfs count="97">
    <xf numFmtId="0" fontId="0" fillId="0" borderId="0" xfId="0"/>
    <xf numFmtId="0" fontId="0" fillId="0" borderId="0" xfId="0" applyProtection="1"/>
    <xf numFmtId="0" fontId="1" fillId="2" borderId="5" xfId="0" applyFont="1" applyFill="1" applyBorder="1" applyAlignment="1" applyProtection="1">
      <alignment horizontal="left" vertical="center" wrapText="1"/>
    </xf>
    <xf numFmtId="0" fontId="2" fillId="0" borderId="0" xfId="0" applyFont="1" applyProtection="1"/>
    <xf numFmtId="0" fontId="3" fillId="0" borderId="0" xfId="0" applyFont="1" applyProtection="1"/>
    <xf numFmtId="0" fontId="0" fillId="0" borderId="0" xfId="0" applyFont="1" applyProtection="1"/>
    <xf numFmtId="0" fontId="6" fillId="0" borderId="0" xfId="0" applyFont="1" applyAlignment="1" applyProtection="1">
      <alignment horizontal="left"/>
    </xf>
    <xf numFmtId="0" fontId="4" fillId="0" borderId="0" xfId="0" applyFont="1" applyAlignment="1" applyProtection="1">
      <alignment horizontal="center"/>
    </xf>
    <xf numFmtId="0" fontId="4" fillId="0" borderId="1" xfId="0" applyFont="1" applyBorder="1" applyAlignment="1" applyProtection="1">
      <alignment horizontal="left" vertical="center" wrapText="1"/>
    </xf>
    <xf numFmtId="0" fontId="1" fillId="2" borderId="7" xfId="0" applyFont="1" applyFill="1" applyBorder="1" applyAlignment="1" applyProtection="1">
      <alignment horizontal="center" vertical="center" wrapText="1"/>
    </xf>
    <xf numFmtId="164" fontId="5" fillId="0" borderId="0" xfId="0" applyNumberFormat="1" applyFont="1" applyBorder="1" applyAlignment="1" applyProtection="1">
      <alignment horizontal="center" vertical="center"/>
    </xf>
    <xf numFmtId="9" fontId="1" fillId="2" borderId="1" xfId="0" applyNumberFormat="1" applyFont="1" applyFill="1" applyBorder="1" applyAlignment="1" applyProtection="1">
      <alignment horizontal="center" vertical="center" wrapText="1"/>
    </xf>
    <xf numFmtId="0" fontId="4" fillId="0" borderId="0" xfId="0" applyFont="1" applyAlignment="1" applyProtection="1">
      <alignment horizontal="right"/>
    </xf>
    <xf numFmtId="0" fontId="3" fillId="0" borderId="0" xfId="0" applyFont="1" applyAlignment="1" applyProtection="1">
      <alignment horizontal="center"/>
    </xf>
    <xf numFmtId="164" fontId="4" fillId="2" borderId="1" xfId="0" applyNumberFormat="1"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164" fontId="1" fillId="0" borderId="0" xfId="0" applyNumberFormat="1" applyFont="1" applyFill="1" applyBorder="1" applyAlignment="1" applyProtection="1">
      <alignment horizontal="center" vertical="center"/>
    </xf>
    <xf numFmtId="0" fontId="0" fillId="0" borderId="0" xfId="0" applyFill="1" applyProtection="1"/>
    <xf numFmtId="0" fontId="4" fillId="0" borderId="4" xfId="0" applyFont="1" applyBorder="1" applyAlignment="1" applyProtection="1">
      <alignment horizontal="left" vertical="center" wrapText="1"/>
    </xf>
    <xf numFmtId="0" fontId="4" fillId="0" borderId="0" xfId="0" applyFont="1" applyFill="1" applyBorder="1" applyAlignment="1" applyProtection="1">
      <alignment horizontal="left" vertical="center" wrapText="1"/>
    </xf>
    <xf numFmtId="164" fontId="4" fillId="0" borderId="0" xfId="0" applyNumberFormat="1" applyFont="1" applyFill="1" applyBorder="1" applyAlignment="1" applyProtection="1">
      <alignment horizontal="center" vertical="center" wrapText="1"/>
    </xf>
    <xf numFmtId="164" fontId="4" fillId="0" borderId="0" xfId="0" applyNumberFormat="1" applyFont="1" applyFill="1" applyBorder="1" applyAlignment="1" applyProtection="1">
      <alignment horizontal="center" vertical="center"/>
    </xf>
    <xf numFmtId="0" fontId="0" fillId="0" borderId="0" xfId="0" applyFill="1" applyBorder="1" applyProtection="1"/>
    <xf numFmtId="0" fontId="4" fillId="2" borderId="6" xfId="0" applyFont="1" applyFill="1" applyBorder="1" applyAlignment="1" applyProtection="1">
      <alignment horizontal="left" vertical="center" wrapText="1"/>
    </xf>
    <xf numFmtId="0" fontId="0" fillId="0" borderId="8" xfId="0" applyFont="1" applyBorder="1" applyAlignment="1" applyProtection="1">
      <alignment horizontal="left" vertical="center" wrapText="1"/>
    </xf>
    <xf numFmtId="164" fontId="8" fillId="0" borderId="0" xfId="0" applyNumberFormat="1" applyFont="1" applyFill="1" applyBorder="1" applyAlignment="1" applyProtection="1">
      <alignment horizontal="center" vertical="center"/>
    </xf>
    <xf numFmtId="164" fontId="1" fillId="3" borderId="1" xfId="0" applyNumberFormat="1" applyFont="1" applyFill="1" applyBorder="1" applyAlignment="1" applyProtection="1">
      <alignment horizontal="center" vertical="center"/>
      <protection locked="0"/>
    </xf>
    <xf numFmtId="164" fontId="1" fillId="3" borderId="4" xfId="0" applyNumberFormat="1" applyFont="1" applyFill="1" applyBorder="1" applyAlignment="1" applyProtection="1">
      <alignment horizontal="center" vertical="center"/>
      <protection locked="0"/>
    </xf>
    <xf numFmtId="4" fontId="1" fillId="2" borderId="1" xfId="0" applyNumberFormat="1" applyFont="1" applyFill="1" applyBorder="1" applyAlignment="1" applyProtection="1">
      <alignment horizontal="center" vertical="center"/>
    </xf>
    <xf numFmtId="4" fontId="1" fillId="0" borderId="0" xfId="0" applyNumberFormat="1" applyFont="1" applyFill="1" applyBorder="1" applyAlignment="1" applyProtection="1">
      <alignment horizontal="center" vertical="center"/>
    </xf>
    <xf numFmtId="164" fontId="6" fillId="0" borderId="0" xfId="0" applyNumberFormat="1" applyFont="1" applyFill="1" applyBorder="1" applyAlignment="1" applyProtection="1">
      <alignment horizontal="center" vertical="center"/>
    </xf>
    <xf numFmtId="0" fontId="9" fillId="2" borderId="1" xfId="0" applyFont="1" applyFill="1" applyBorder="1" applyAlignment="1" applyProtection="1">
      <alignment vertical="center" wrapText="1"/>
    </xf>
    <xf numFmtId="0" fontId="0" fillId="0" borderId="3" xfId="0" applyFont="1" applyBorder="1" applyAlignment="1" applyProtection="1">
      <alignment horizontal="left" vertical="center" wrapText="1"/>
    </xf>
    <xf numFmtId="1" fontId="1" fillId="0" borderId="0" xfId="0" applyNumberFormat="1" applyFont="1" applyFill="1" applyBorder="1" applyAlignment="1" applyProtection="1">
      <alignment horizontal="center" vertical="center"/>
    </xf>
    <xf numFmtId="164" fontId="4" fillId="3" borderId="4" xfId="0" applyNumberFormat="1" applyFont="1" applyFill="1" applyBorder="1" applyAlignment="1" applyProtection="1">
      <alignment horizontal="center" vertical="center" wrapText="1"/>
      <protection locked="0"/>
    </xf>
    <xf numFmtId="164" fontId="4" fillId="3" borderId="1" xfId="0" applyNumberFormat="1" applyFont="1" applyFill="1" applyBorder="1" applyAlignment="1" applyProtection="1">
      <alignment horizontal="center" vertical="center" wrapText="1"/>
      <protection locked="0"/>
    </xf>
    <xf numFmtId="164" fontId="0" fillId="0" borderId="0" xfId="0" applyNumberFormat="1" applyProtection="1"/>
    <xf numFmtId="0" fontId="5" fillId="0" borderId="0" xfId="0" applyFont="1" applyBorder="1" applyAlignment="1" applyProtection="1">
      <alignment vertical="center" wrapText="1"/>
    </xf>
    <xf numFmtId="0" fontId="0" fillId="0" borderId="0" xfId="0" applyFont="1" applyBorder="1" applyProtection="1"/>
    <xf numFmtId="0" fontId="5" fillId="0" borderId="1" xfId="0" applyFont="1" applyBorder="1" applyAlignment="1" applyProtection="1">
      <alignment vertical="center" wrapText="1"/>
    </xf>
    <xf numFmtId="164" fontId="5" fillId="0" borderId="1" xfId="0" applyNumberFormat="1" applyFont="1" applyBorder="1" applyAlignment="1" applyProtection="1">
      <alignment horizontal="center" vertical="center"/>
    </xf>
    <xf numFmtId="164" fontId="5" fillId="0" borderId="0" xfId="0" applyNumberFormat="1" applyFont="1" applyFill="1" applyBorder="1" applyAlignment="1" applyProtection="1">
      <alignment horizontal="center" vertical="center"/>
    </xf>
    <xf numFmtId="0" fontId="10" fillId="0" borderId="0" xfId="0" applyFont="1" applyFill="1" applyBorder="1" applyProtection="1"/>
    <xf numFmtId="0" fontId="6" fillId="0" borderId="0" xfId="0" applyFont="1" applyProtection="1"/>
    <xf numFmtId="0" fontId="15" fillId="2" borderId="1" xfId="0" applyFont="1" applyFill="1" applyBorder="1" applyAlignment="1" applyProtection="1">
      <alignment horizontal="left" vertical="center" wrapText="1"/>
    </xf>
    <xf numFmtId="4" fontId="15" fillId="2" borderId="1" xfId="0" applyNumberFormat="1" applyFont="1" applyFill="1" applyBorder="1" applyAlignment="1" applyProtection="1">
      <alignment horizontal="center" vertical="center" wrapText="1"/>
    </xf>
    <xf numFmtId="164" fontId="16" fillId="2" borderId="1" xfId="0" applyNumberFormat="1" applyFont="1" applyFill="1" applyBorder="1" applyAlignment="1" applyProtection="1">
      <alignment horizontal="center" vertical="center"/>
    </xf>
    <xf numFmtId="164" fontId="17" fillId="2" borderId="1" xfId="0" applyNumberFormat="1" applyFont="1" applyFill="1" applyBorder="1" applyAlignment="1" applyProtection="1">
      <alignment horizontal="center" vertical="center"/>
    </xf>
    <xf numFmtId="164" fontId="15" fillId="2" borderId="1" xfId="0" applyNumberFormat="1" applyFont="1" applyFill="1" applyBorder="1" applyAlignment="1" applyProtection="1">
      <alignment horizontal="center" vertical="center" wrapText="1"/>
    </xf>
    <xf numFmtId="164" fontId="15" fillId="2" borderId="6" xfId="0" applyNumberFormat="1" applyFont="1" applyFill="1" applyBorder="1" applyAlignment="1" applyProtection="1">
      <alignment horizontal="center" vertical="center"/>
    </xf>
    <xf numFmtId="0" fontId="15" fillId="0" borderId="1" xfId="0" applyFont="1" applyBorder="1" applyAlignment="1" applyProtection="1">
      <alignment horizontal="left" vertical="center" wrapText="1"/>
    </xf>
    <xf numFmtId="4" fontId="17" fillId="2" borderId="1" xfId="0" applyNumberFormat="1" applyFont="1" applyFill="1" applyBorder="1" applyAlignment="1" applyProtection="1">
      <alignment horizontal="center" vertical="center"/>
    </xf>
    <xf numFmtId="164" fontId="15" fillId="2" borderId="1" xfId="0" applyNumberFormat="1" applyFont="1" applyFill="1" applyBorder="1" applyAlignment="1" applyProtection="1">
      <alignment horizontal="center" vertical="center" wrapText="1"/>
      <protection locked="0"/>
    </xf>
    <xf numFmtId="4" fontId="4" fillId="0" borderId="1" xfId="0" applyNumberFormat="1" applyFont="1" applyFill="1" applyBorder="1" applyAlignment="1" applyProtection="1">
      <alignment horizontal="center" vertical="center" wrapText="1"/>
    </xf>
    <xf numFmtId="9" fontId="18" fillId="2" borderId="5" xfId="0" applyNumberFormat="1" applyFont="1" applyFill="1" applyBorder="1" applyAlignment="1" applyProtection="1">
      <alignment horizontal="center" vertical="center" wrapText="1"/>
    </xf>
    <xf numFmtId="164" fontId="19" fillId="2" borderId="1" xfId="0" applyNumberFormat="1" applyFont="1" applyFill="1" applyBorder="1" applyProtection="1"/>
    <xf numFmtId="0" fontId="20" fillId="0" borderId="0" xfId="0" applyFont="1" applyProtection="1"/>
    <xf numFmtId="164" fontId="18" fillId="0" borderId="1" xfId="0" applyNumberFormat="1" applyFont="1" applyFill="1" applyBorder="1" applyAlignment="1" applyProtection="1">
      <alignment horizontal="center" vertical="center"/>
    </xf>
    <xf numFmtId="164" fontId="21" fillId="2" borderId="1" xfId="0" applyNumberFormat="1" applyFont="1" applyFill="1" applyBorder="1" applyAlignment="1" applyProtection="1">
      <alignment horizontal="center" vertical="center"/>
    </xf>
    <xf numFmtId="4" fontId="1" fillId="0" borderId="1" xfId="0" applyNumberFormat="1" applyFont="1" applyFill="1" applyBorder="1" applyAlignment="1" applyProtection="1">
      <alignment horizontal="center" vertical="center"/>
    </xf>
    <xf numFmtId="164" fontId="18" fillId="2" borderId="1" xfId="0" applyNumberFormat="1" applyFont="1" applyFill="1" applyBorder="1" applyAlignment="1" applyProtection="1">
      <alignment horizontal="center" vertical="center"/>
    </xf>
    <xf numFmtId="164" fontId="4" fillId="0" borderId="1" xfId="0" applyNumberFormat="1" applyFont="1" applyFill="1" applyBorder="1" applyAlignment="1" applyProtection="1">
      <alignment horizontal="center" vertical="center" wrapText="1"/>
    </xf>
    <xf numFmtId="165" fontId="4" fillId="0" borderId="1" xfId="0" applyNumberFormat="1" applyFont="1" applyFill="1" applyBorder="1" applyAlignment="1" applyProtection="1">
      <alignment horizontal="center" vertical="center" wrapText="1"/>
    </xf>
    <xf numFmtId="4" fontId="1" fillId="0" borderId="4" xfId="0" applyNumberFormat="1" applyFont="1" applyFill="1" applyBorder="1" applyAlignment="1" applyProtection="1">
      <alignment horizontal="center" vertical="center"/>
    </xf>
    <xf numFmtId="164" fontId="4" fillId="0" borderId="4" xfId="0" applyNumberFormat="1" applyFont="1" applyFill="1" applyBorder="1" applyAlignment="1" applyProtection="1">
      <alignment horizontal="center" vertical="center" wrapText="1"/>
    </xf>
    <xf numFmtId="164" fontId="4" fillId="0" borderId="4" xfId="0" applyNumberFormat="1" applyFont="1" applyFill="1" applyBorder="1" applyAlignment="1" applyProtection="1">
      <alignment horizontal="center" vertical="center" wrapText="1"/>
      <protection locked="0"/>
    </xf>
    <xf numFmtId="164" fontId="4" fillId="0" borderId="1" xfId="0" applyNumberFormat="1" applyFont="1" applyFill="1" applyBorder="1" applyAlignment="1" applyProtection="1">
      <alignment horizontal="center" vertical="center" wrapText="1"/>
      <protection locked="0"/>
    </xf>
    <xf numFmtId="164" fontId="18" fillId="0" borderId="4" xfId="0" applyNumberFormat="1" applyFont="1" applyFill="1" applyBorder="1" applyAlignment="1" applyProtection="1">
      <alignment horizontal="center" vertical="center"/>
    </xf>
    <xf numFmtId="0" fontId="1" fillId="2" borderId="5" xfId="0" applyFont="1" applyFill="1" applyBorder="1" applyAlignment="1" applyProtection="1">
      <alignment horizontal="center" vertical="center" wrapText="1"/>
    </xf>
    <xf numFmtId="9" fontId="4" fillId="2" borderId="1" xfId="0" applyNumberFormat="1" applyFont="1" applyFill="1" applyBorder="1" applyAlignment="1" applyProtection="1">
      <alignment horizontal="center" vertical="center" wrapText="1"/>
    </xf>
    <xf numFmtId="164" fontId="4" fillId="0" borderId="1" xfId="0" applyNumberFormat="1" applyFont="1" applyFill="1" applyBorder="1" applyAlignment="1" applyProtection="1">
      <alignment horizontal="center" vertical="center"/>
    </xf>
    <xf numFmtId="164" fontId="15" fillId="2" borderId="1" xfId="0" applyNumberFormat="1" applyFont="1" applyFill="1" applyBorder="1" applyAlignment="1" applyProtection="1">
      <alignment horizontal="center" vertical="center"/>
    </xf>
    <xf numFmtId="164" fontId="4" fillId="0" borderId="4" xfId="0" applyNumberFormat="1" applyFont="1" applyFill="1" applyBorder="1" applyAlignment="1" applyProtection="1">
      <alignment horizontal="center" vertical="center"/>
    </xf>
    <xf numFmtId="164" fontId="22" fillId="2" borderId="1" xfId="0" applyNumberFormat="1" applyFont="1" applyFill="1" applyBorder="1" applyAlignment="1" applyProtection="1">
      <alignment horizontal="center" vertical="center"/>
    </xf>
    <xf numFmtId="0" fontId="3" fillId="0" borderId="0" xfId="0" applyFont="1" applyAlignment="1" applyProtection="1">
      <alignment vertical="center" wrapText="1"/>
    </xf>
    <xf numFmtId="0" fontId="3" fillId="0" borderId="0" xfId="0" applyFont="1" applyAlignment="1" applyProtection="1">
      <alignment vertical="top" wrapText="1"/>
    </xf>
    <xf numFmtId="0" fontId="0" fillId="0" borderId="6" xfId="0" applyFont="1" applyBorder="1" applyAlignment="1" applyProtection="1">
      <alignment horizontal="left" vertical="center" wrapText="1"/>
    </xf>
    <xf numFmtId="0" fontId="0" fillId="0" borderId="2" xfId="0" applyFont="1" applyBorder="1" applyAlignment="1" applyProtection="1">
      <alignment horizontal="left" vertical="center" wrapText="1"/>
    </xf>
    <xf numFmtId="0" fontId="0" fillId="0" borderId="3" xfId="0" applyFont="1" applyBorder="1" applyAlignment="1" applyProtection="1">
      <alignment horizontal="left" vertical="center" wrapText="1"/>
    </xf>
    <xf numFmtId="0" fontId="3" fillId="0" borderId="6" xfId="0" applyFont="1" applyBorder="1" applyAlignment="1" applyProtection="1">
      <alignment horizontal="left" vertical="center" wrapText="1"/>
    </xf>
    <xf numFmtId="0" fontId="3" fillId="0" borderId="2" xfId="0" applyFont="1" applyBorder="1" applyAlignment="1" applyProtection="1">
      <alignment horizontal="left" vertical="center" wrapText="1"/>
    </xf>
    <xf numFmtId="0" fontId="3" fillId="0" borderId="3" xfId="0" applyFont="1" applyBorder="1" applyAlignment="1" applyProtection="1">
      <alignment horizontal="left" vertical="center" wrapText="1"/>
    </xf>
    <xf numFmtId="0" fontId="3" fillId="0" borderId="6" xfId="0" applyFont="1" applyBorder="1" applyAlignment="1" applyProtection="1">
      <alignment horizontal="left" vertical="top" wrapText="1"/>
    </xf>
    <xf numFmtId="0" fontId="3" fillId="0" borderId="2" xfId="0" applyFont="1" applyBorder="1" applyAlignment="1" applyProtection="1">
      <alignment horizontal="left" vertical="top" wrapText="1"/>
    </xf>
    <xf numFmtId="0" fontId="3" fillId="0" borderId="3" xfId="0" applyFont="1" applyBorder="1" applyAlignment="1" applyProtection="1">
      <alignment horizontal="left" vertical="top" wrapText="1"/>
    </xf>
    <xf numFmtId="0" fontId="9" fillId="0" borderId="6" xfId="0" applyFont="1" applyBorder="1" applyAlignment="1" applyProtection="1">
      <alignment horizontal="center"/>
    </xf>
    <xf numFmtId="0" fontId="9" fillId="0" borderId="2" xfId="0" applyFont="1" applyBorder="1" applyAlignment="1" applyProtection="1">
      <alignment horizontal="center"/>
    </xf>
    <xf numFmtId="0" fontId="9" fillId="0" borderId="3" xfId="0" applyFont="1" applyBorder="1" applyAlignment="1" applyProtection="1">
      <alignment horizontal="center"/>
    </xf>
    <xf numFmtId="0" fontId="11" fillId="3" borderId="6" xfId="0" applyFont="1" applyFill="1" applyBorder="1" applyAlignment="1" applyProtection="1">
      <alignment horizontal="left" wrapText="1"/>
      <protection locked="0"/>
    </xf>
    <xf numFmtId="0" fontId="11" fillId="3" borderId="2" xfId="0" applyFont="1" applyFill="1" applyBorder="1" applyAlignment="1" applyProtection="1">
      <alignment horizontal="left" wrapText="1"/>
      <protection locked="0"/>
    </xf>
    <xf numFmtId="0" fontId="11" fillId="3" borderId="3" xfId="0" applyFont="1" applyFill="1" applyBorder="1" applyAlignment="1" applyProtection="1">
      <alignment horizontal="left" wrapText="1"/>
      <protection locked="0"/>
    </xf>
    <xf numFmtId="0" fontId="0" fillId="0" borderId="6" xfId="0" applyBorder="1" applyAlignment="1" applyProtection="1">
      <alignment horizontal="left" wrapText="1"/>
    </xf>
    <xf numFmtId="0" fontId="0" fillId="0" borderId="2" xfId="0" applyBorder="1" applyAlignment="1" applyProtection="1">
      <alignment horizontal="left" wrapText="1"/>
    </xf>
    <xf numFmtId="0" fontId="0" fillId="0" borderId="3" xfId="0" applyBorder="1" applyAlignment="1" applyProtection="1">
      <alignment horizontal="left" wrapText="1"/>
    </xf>
    <xf numFmtId="0" fontId="12" fillId="0" borderId="6" xfId="0" applyFont="1" applyBorder="1" applyAlignment="1" applyProtection="1">
      <alignment horizontal="left" vertical="center" wrapText="1"/>
    </xf>
    <xf numFmtId="0" fontId="12" fillId="0" borderId="2" xfId="0" applyFont="1" applyBorder="1" applyAlignment="1" applyProtection="1">
      <alignment horizontal="left" vertical="center" wrapText="1"/>
    </xf>
    <xf numFmtId="0" fontId="12" fillId="0" borderId="3" xfId="0" applyFont="1" applyBorder="1" applyAlignment="1" applyProtection="1">
      <alignment horizontal="left" vertical="center" wrapText="1"/>
    </xf>
  </cellXfs>
  <cellStyles count="1">
    <cellStyle name="Normale"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pageSetUpPr fitToPage="1"/>
  </sheetPr>
  <dimension ref="A1:M44"/>
  <sheetViews>
    <sheetView tabSelected="1" zoomScale="50" zoomScaleNormal="50" workbookViewId="0">
      <selection activeCell="F9" sqref="F9"/>
    </sheetView>
  </sheetViews>
  <sheetFormatPr defaultColWidth="8.88671875" defaultRowHeight="14.4" x14ac:dyDescent="0.3"/>
  <cols>
    <col min="1" max="1" width="8.88671875" style="1"/>
    <col min="2" max="2" width="94.77734375" style="1" customWidth="1"/>
    <col min="3" max="3" width="25.5546875" style="1" customWidth="1"/>
    <col min="4" max="4" width="30.21875" style="1" customWidth="1"/>
    <col min="5" max="5" width="42.21875" style="1" customWidth="1"/>
    <col min="6" max="6" width="36.21875" style="1" bestFit="1" customWidth="1"/>
    <col min="7" max="7" width="34.6640625" style="1" customWidth="1"/>
    <col min="8" max="8" width="33.109375" style="1" customWidth="1"/>
    <col min="9" max="9" width="38.109375" style="1" customWidth="1"/>
    <col min="10" max="10" width="40.88671875" style="1" customWidth="1"/>
    <col min="11" max="11" width="29.77734375" style="1" customWidth="1"/>
    <col min="12" max="12" width="15.6640625" style="1" customWidth="1"/>
    <col min="13" max="13" width="26.44140625" style="1" customWidth="1"/>
    <col min="14" max="14" width="21.6640625" style="1" customWidth="1"/>
    <col min="15" max="16384" width="8.88671875" style="1"/>
  </cols>
  <sheetData>
    <row r="1" spans="1:13" ht="37.799999999999997" customHeight="1" thickBot="1" x14ac:dyDescent="0.75">
      <c r="B1" s="85" t="s">
        <v>49</v>
      </c>
      <c r="C1" s="86"/>
      <c r="D1" s="86"/>
      <c r="E1" s="86"/>
      <c r="F1" s="86"/>
      <c r="G1" s="86"/>
      <c r="H1" s="87"/>
    </row>
    <row r="2" spans="1:13" ht="34.799999999999997" customHeight="1" thickBot="1" x14ac:dyDescent="0.75">
      <c r="B2" s="85" t="s">
        <v>50</v>
      </c>
      <c r="C2" s="86"/>
      <c r="D2" s="86"/>
      <c r="E2" s="86"/>
      <c r="F2" s="86"/>
      <c r="G2" s="86"/>
      <c r="H2" s="87"/>
    </row>
    <row r="3" spans="1:13" ht="143.4" customHeight="1" thickBot="1" x14ac:dyDescent="0.4">
      <c r="B3" s="88" t="s">
        <v>27</v>
      </c>
      <c r="C3" s="89"/>
      <c r="D3" s="89"/>
      <c r="E3" s="89"/>
      <c r="F3" s="89"/>
      <c r="G3" s="89"/>
      <c r="H3" s="90"/>
    </row>
    <row r="4" spans="1:13" ht="144.6" customHeight="1" thickBot="1" x14ac:dyDescent="0.35">
      <c r="B4" s="91" t="s">
        <v>52</v>
      </c>
      <c r="C4" s="92"/>
      <c r="D4" s="92"/>
      <c r="E4" s="92"/>
      <c r="F4" s="92"/>
      <c r="G4" s="92"/>
      <c r="H4" s="93"/>
    </row>
    <row r="5" spans="1:13" ht="63" customHeight="1" thickBot="1" x14ac:dyDescent="0.35">
      <c r="B5" s="94" t="s">
        <v>51</v>
      </c>
      <c r="C5" s="95"/>
      <c r="D5" s="95"/>
      <c r="E5" s="95"/>
      <c r="F5" s="95"/>
      <c r="G5" s="95"/>
      <c r="H5" s="96"/>
    </row>
    <row r="6" spans="1:13" ht="14.4" customHeight="1" x14ac:dyDescent="0.3"/>
    <row r="7" spans="1:13" ht="14.4" customHeight="1" thickBot="1" x14ac:dyDescent="0.35">
      <c r="B7" s="37"/>
      <c r="C7" s="10"/>
      <c r="D7" s="10"/>
      <c r="E7" s="10"/>
      <c r="F7" s="38"/>
      <c r="G7" s="38"/>
      <c r="H7" s="5"/>
      <c r="I7" s="5"/>
      <c r="J7" s="5"/>
      <c r="K7" s="5"/>
      <c r="L7" s="5"/>
      <c r="M7" s="5"/>
    </row>
    <row r="8" spans="1:13" ht="45" customHeight="1" thickBot="1" x14ac:dyDescent="0.35">
      <c r="B8" s="37"/>
      <c r="C8" s="41"/>
      <c r="F8" s="69" t="s">
        <v>18</v>
      </c>
      <c r="I8" s="5"/>
      <c r="J8" s="54" t="s">
        <v>26</v>
      </c>
      <c r="K8" s="5"/>
      <c r="L8" s="5"/>
      <c r="M8" s="5"/>
    </row>
    <row r="9" spans="1:13" ht="42" customHeight="1" thickBot="1" x14ac:dyDescent="0.75">
      <c r="B9" s="31" t="s">
        <v>28</v>
      </c>
      <c r="C9" s="42"/>
      <c r="F9" s="73">
        <f>F20+F24+F32</f>
        <v>84315.567999999999</v>
      </c>
      <c r="I9" s="5"/>
      <c r="J9" s="55">
        <f>J20+J24+J32</f>
        <v>0</v>
      </c>
      <c r="K9" s="5"/>
      <c r="L9" s="5"/>
      <c r="M9" s="5"/>
    </row>
    <row r="10" spans="1:13" ht="15" thickBot="1" x14ac:dyDescent="0.35">
      <c r="G10" s="56"/>
      <c r="I10" s="5"/>
      <c r="J10" s="5"/>
      <c r="K10" s="5"/>
      <c r="L10" s="5"/>
      <c r="M10" s="5"/>
    </row>
    <row r="11" spans="1:13" ht="27" customHeight="1" thickBot="1" x14ac:dyDescent="0.35">
      <c r="B11" s="39" t="s">
        <v>2</v>
      </c>
      <c r="E11" s="10"/>
      <c r="F11" s="40">
        <v>0</v>
      </c>
      <c r="I11" s="43"/>
      <c r="J11" s="40">
        <v>0</v>
      </c>
    </row>
    <row r="12" spans="1:13" ht="82.8" customHeight="1" thickBot="1" x14ac:dyDescent="0.35">
      <c r="B12" s="2" t="s">
        <v>15</v>
      </c>
      <c r="C12" s="9" t="s">
        <v>21</v>
      </c>
      <c r="D12" s="69" t="s">
        <v>42</v>
      </c>
      <c r="E12" s="11" t="s">
        <v>44</v>
      </c>
      <c r="F12" s="69" t="s">
        <v>43</v>
      </c>
      <c r="J12" s="54" t="s">
        <v>20</v>
      </c>
      <c r="M12" s="15"/>
    </row>
    <row r="13" spans="1:13" ht="72.599999999999994" customHeight="1" thickBot="1" x14ac:dyDescent="0.35">
      <c r="B13" s="8" t="s">
        <v>9</v>
      </c>
      <c r="C13" s="53">
        <v>2</v>
      </c>
      <c r="D13" s="70">
        <f>10000*1.3</f>
        <v>13000</v>
      </c>
      <c r="E13" s="26"/>
      <c r="F13" s="70">
        <f t="shared" ref="F13:F19" si="0">D13*C13</f>
        <v>26000</v>
      </c>
      <c r="J13" s="57">
        <f t="shared" ref="J13:J19" si="1">E13*C13</f>
        <v>0</v>
      </c>
      <c r="M13" s="16"/>
    </row>
    <row r="14" spans="1:13" ht="91.8" customHeight="1" thickBot="1" x14ac:dyDescent="0.35">
      <c r="B14" s="8" t="s">
        <v>37</v>
      </c>
      <c r="C14" s="53">
        <v>2</v>
      </c>
      <c r="D14" s="70">
        <v>8000</v>
      </c>
      <c r="E14" s="26"/>
      <c r="F14" s="70">
        <f t="shared" si="0"/>
        <v>16000</v>
      </c>
      <c r="J14" s="57">
        <f t="shared" si="1"/>
        <v>0</v>
      </c>
      <c r="M14" s="16"/>
    </row>
    <row r="15" spans="1:13" ht="91.8" customHeight="1" thickBot="1" x14ac:dyDescent="0.35">
      <c r="A15" s="3" t="s">
        <v>36</v>
      </c>
      <c r="B15" s="8" t="s">
        <v>40</v>
      </c>
      <c r="C15" s="53">
        <v>1</v>
      </c>
      <c r="D15" s="70">
        <v>8000</v>
      </c>
      <c r="E15" s="26"/>
      <c r="F15" s="70">
        <f t="shared" si="0"/>
        <v>8000</v>
      </c>
      <c r="J15" s="57">
        <f t="shared" si="1"/>
        <v>0</v>
      </c>
      <c r="M15" s="16"/>
    </row>
    <row r="16" spans="1:13" ht="81.599999999999994" customHeight="1" thickBot="1" x14ac:dyDescent="0.35">
      <c r="A16" s="3" t="s">
        <v>36</v>
      </c>
      <c r="B16" s="8" t="s">
        <v>41</v>
      </c>
      <c r="C16" s="53">
        <v>1</v>
      </c>
      <c r="D16" s="70">
        <v>8000</v>
      </c>
      <c r="E16" s="26"/>
      <c r="F16" s="70">
        <f t="shared" si="0"/>
        <v>8000</v>
      </c>
      <c r="J16" s="57">
        <f t="shared" si="1"/>
        <v>0</v>
      </c>
      <c r="M16" s="16"/>
    </row>
    <row r="17" spans="1:13" ht="42.6" customHeight="1" thickBot="1" x14ac:dyDescent="0.35">
      <c r="B17" s="8" t="s">
        <v>35</v>
      </c>
      <c r="C17" s="53">
        <v>2</v>
      </c>
      <c r="D17" s="70">
        <v>3000</v>
      </c>
      <c r="E17" s="26"/>
      <c r="F17" s="70">
        <f t="shared" si="0"/>
        <v>6000</v>
      </c>
      <c r="J17" s="57">
        <f t="shared" si="1"/>
        <v>0</v>
      </c>
      <c r="M17" s="16"/>
    </row>
    <row r="18" spans="1:13" ht="42.6" customHeight="1" thickBot="1" x14ac:dyDescent="0.35">
      <c r="A18" s="3" t="s">
        <v>36</v>
      </c>
      <c r="B18" s="8" t="s">
        <v>38</v>
      </c>
      <c r="C18" s="53">
        <v>1</v>
      </c>
      <c r="D18" s="70">
        <v>3000</v>
      </c>
      <c r="E18" s="26"/>
      <c r="F18" s="70">
        <f t="shared" si="0"/>
        <v>3000</v>
      </c>
      <c r="J18" s="57">
        <f t="shared" si="1"/>
        <v>0</v>
      </c>
      <c r="M18" s="16"/>
    </row>
    <row r="19" spans="1:13" ht="42.6" customHeight="1" thickBot="1" x14ac:dyDescent="0.35">
      <c r="A19" s="3"/>
      <c r="B19" s="8" t="s">
        <v>39</v>
      </c>
      <c r="C19" s="53">
        <v>1</v>
      </c>
      <c r="D19" s="70">
        <v>3000</v>
      </c>
      <c r="E19" s="26"/>
      <c r="F19" s="70">
        <f t="shared" si="0"/>
        <v>3000</v>
      </c>
      <c r="J19" s="57">
        <f t="shared" si="1"/>
        <v>0</v>
      </c>
      <c r="M19" s="16"/>
    </row>
    <row r="20" spans="1:13" ht="46.8" customHeight="1" thickBot="1" x14ac:dyDescent="0.35">
      <c r="B20" s="44" t="s">
        <v>10</v>
      </c>
      <c r="C20" s="45"/>
      <c r="D20" s="46"/>
      <c r="E20" s="47"/>
      <c r="F20" s="71">
        <f>SUM(F13:F19)</f>
        <v>70000</v>
      </c>
      <c r="J20" s="58">
        <f>SUM(J13:J19)</f>
        <v>0</v>
      </c>
      <c r="M20" s="16"/>
    </row>
    <row r="21" spans="1:13" s="17" customFormat="1" ht="46.8" customHeight="1" thickBot="1" x14ac:dyDescent="0.35">
      <c r="B21" s="19"/>
      <c r="C21" s="20"/>
      <c r="D21" s="25"/>
      <c r="E21" s="25"/>
      <c r="F21" s="16"/>
      <c r="G21" s="16"/>
      <c r="I21" s="16"/>
      <c r="J21" s="33"/>
      <c r="K21" s="16"/>
      <c r="L21" s="16"/>
      <c r="M21" s="16"/>
    </row>
    <row r="22" spans="1:13" s="22" customFormat="1" ht="46.8" customHeight="1" thickBot="1" x14ac:dyDescent="0.35">
      <c r="B22" s="23" t="s">
        <v>13</v>
      </c>
      <c r="C22" s="68" t="s">
        <v>22</v>
      </c>
      <c r="D22" s="69" t="s">
        <v>45</v>
      </c>
      <c r="E22" s="11" t="s">
        <v>46</v>
      </c>
      <c r="F22" s="69" t="s">
        <v>18</v>
      </c>
      <c r="J22" s="54" t="s">
        <v>26</v>
      </c>
      <c r="M22" s="16"/>
    </row>
    <row r="23" spans="1:13" ht="42.6" customHeight="1" thickBot="1" x14ac:dyDescent="0.35">
      <c r="B23" s="8" t="s">
        <v>11</v>
      </c>
      <c r="C23" s="59">
        <v>3</v>
      </c>
      <c r="D23" s="70">
        <v>2000</v>
      </c>
      <c r="E23" s="26"/>
      <c r="F23" s="70">
        <f>C23*D23</f>
        <v>6000</v>
      </c>
      <c r="J23" s="57">
        <f>E23*C23</f>
        <v>0</v>
      </c>
      <c r="M23" s="16"/>
    </row>
    <row r="24" spans="1:13" ht="46.8" customHeight="1" thickBot="1" x14ac:dyDescent="0.35">
      <c r="B24" s="44" t="s">
        <v>12</v>
      </c>
      <c r="C24" s="48"/>
      <c r="D24" s="46"/>
      <c r="E24" s="49"/>
      <c r="F24" s="71">
        <f>F23</f>
        <v>6000</v>
      </c>
      <c r="J24" s="58">
        <f>J23</f>
        <v>0</v>
      </c>
      <c r="M24" s="16"/>
    </row>
    <row r="25" spans="1:13" s="17" customFormat="1" ht="23.4" customHeight="1" thickBot="1" x14ac:dyDescent="0.35">
      <c r="B25" s="19"/>
      <c r="C25" s="20"/>
      <c r="D25" s="21"/>
      <c r="E25" s="21"/>
      <c r="F25" s="16"/>
      <c r="G25" s="16"/>
      <c r="H25" s="33"/>
      <c r="I25" s="16"/>
      <c r="J25" s="16"/>
      <c r="K25" s="16"/>
      <c r="L25" s="16"/>
      <c r="M25" s="16"/>
    </row>
    <row r="26" spans="1:13" s="22" customFormat="1" ht="106.2" customHeight="1" thickBot="1" x14ac:dyDescent="0.35">
      <c r="B26" s="23" t="s">
        <v>14</v>
      </c>
      <c r="C26" s="14" t="s">
        <v>16</v>
      </c>
      <c r="D26" s="14" t="s">
        <v>17</v>
      </c>
      <c r="E26" s="14" t="s">
        <v>25</v>
      </c>
      <c r="F26" s="14" t="s">
        <v>23</v>
      </c>
      <c r="G26" s="14" t="s">
        <v>47</v>
      </c>
      <c r="H26" s="14" t="s">
        <v>48</v>
      </c>
      <c r="I26" s="14" t="s">
        <v>33</v>
      </c>
      <c r="J26" s="60" t="s">
        <v>19</v>
      </c>
    </row>
    <row r="27" spans="1:13" ht="49.8" customHeight="1" thickBot="1" x14ac:dyDescent="0.35">
      <c r="B27" s="18" t="s">
        <v>29</v>
      </c>
      <c r="C27" s="61">
        <f>45*1.1</f>
        <v>49.500000000000007</v>
      </c>
      <c r="D27" s="61">
        <f>40.95*1.1</f>
        <v>45.045000000000009</v>
      </c>
      <c r="E27" s="63">
        <f>(8*3)</f>
        <v>24</v>
      </c>
      <c r="F27" s="72">
        <f>(C27*E27)+(D27*E27)</f>
        <v>2269.0800000000004</v>
      </c>
      <c r="G27" s="26"/>
      <c r="H27" s="34"/>
      <c r="I27" s="65"/>
      <c r="J27" s="67">
        <f>(G27*E27)+(H27*E27)</f>
        <v>0</v>
      </c>
    </row>
    <row r="28" spans="1:13" ht="44.4" customHeight="1" thickBot="1" x14ac:dyDescent="0.35">
      <c r="B28" s="8" t="s">
        <v>30</v>
      </c>
      <c r="C28" s="64">
        <f>52*1.1</f>
        <v>57.2</v>
      </c>
      <c r="D28" s="64">
        <f>47.32*1.1</f>
        <v>52.052000000000007</v>
      </c>
      <c r="E28" s="63">
        <f>(2*3)</f>
        <v>6</v>
      </c>
      <c r="F28" s="72">
        <f>(C28*E28)+(D28*E28)</f>
        <v>655.51200000000006</v>
      </c>
      <c r="G28" s="26"/>
      <c r="H28" s="34"/>
      <c r="I28" s="65"/>
      <c r="J28" s="67">
        <f>(G28*E28)+(H28*E28)</f>
        <v>0</v>
      </c>
    </row>
    <row r="29" spans="1:13" ht="47.4" customHeight="1" thickBot="1" x14ac:dyDescent="0.35">
      <c r="B29" s="8" t="s">
        <v>31</v>
      </c>
      <c r="C29" s="64">
        <f>66*1.1</f>
        <v>72.600000000000009</v>
      </c>
      <c r="D29" s="64">
        <f>60.06*1.1</f>
        <v>66.066000000000003</v>
      </c>
      <c r="E29" s="63">
        <f>2*8</f>
        <v>16</v>
      </c>
      <c r="F29" s="72">
        <f>(C29*E29)+(D29*E29)</f>
        <v>2218.6559999999999</v>
      </c>
      <c r="G29" s="26"/>
      <c r="H29" s="34"/>
      <c r="I29" s="65"/>
      <c r="J29" s="67">
        <f>(G29*E29)+(H29*E29)</f>
        <v>0</v>
      </c>
    </row>
    <row r="30" spans="1:13" ht="55.2" customHeight="1" thickBot="1" x14ac:dyDescent="0.35">
      <c r="B30" s="8" t="s">
        <v>32</v>
      </c>
      <c r="C30" s="61">
        <f>80*1.1</f>
        <v>88</v>
      </c>
      <c r="D30" s="61">
        <f>72.8*1.1</f>
        <v>80.08</v>
      </c>
      <c r="E30" s="59">
        <f>2*2</f>
        <v>4</v>
      </c>
      <c r="F30" s="70">
        <f>(C30*E30)+(D30*E30)</f>
        <v>672.31999999999994</v>
      </c>
      <c r="G30" s="26"/>
      <c r="H30" s="34"/>
      <c r="I30" s="66"/>
      <c r="J30" s="57">
        <f>(G30*E30)+(H30*E30)</f>
        <v>0</v>
      </c>
    </row>
    <row r="31" spans="1:13" ht="48.6" customHeight="1" thickBot="1" x14ac:dyDescent="0.35">
      <c r="B31" s="8" t="s">
        <v>34</v>
      </c>
      <c r="C31" s="61"/>
      <c r="D31" s="62"/>
      <c r="E31" s="59"/>
      <c r="F31" s="70">
        <f>500*5</f>
        <v>2500</v>
      </c>
      <c r="G31" s="28"/>
      <c r="H31" s="28"/>
      <c r="I31" s="35"/>
      <c r="J31" s="57">
        <f>I31</f>
        <v>0</v>
      </c>
    </row>
    <row r="32" spans="1:13" ht="24" customHeight="1" thickBot="1" x14ac:dyDescent="0.35">
      <c r="B32" s="50" t="s">
        <v>24</v>
      </c>
      <c r="C32" s="48"/>
      <c r="D32" s="48"/>
      <c r="E32" s="51"/>
      <c r="F32" s="71">
        <f>SUM(F27:F31)</f>
        <v>8315.5679999999993</v>
      </c>
      <c r="G32" s="51"/>
      <c r="H32" s="51"/>
      <c r="I32" s="52"/>
      <c r="J32" s="58">
        <f>SUM(J27:J31)</f>
        <v>0</v>
      </c>
      <c r="M32" s="36"/>
    </row>
    <row r="33" spans="2:13" s="17" customFormat="1" ht="22.2" customHeight="1" x14ac:dyDescent="0.3">
      <c r="B33" s="19"/>
      <c r="C33" s="20"/>
      <c r="D33" s="20"/>
      <c r="E33" s="20"/>
      <c r="F33" s="20"/>
      <c r="G33" s="20"/>
      <c r="H33" s="29"/>
      <c r="I33" s="25"/>
      <c r="J33" s="25"/>
      <c r="K33" s="25"/>
      <c r="L33" s="25"/>
      <c r="M33" s="30"/>
    </row>
    <row r="34" spans="2:13" ht="18.600000000000001" customHeight="1" thickBot="1" x14ac:dyDescent="0.35">
      <c r="B34" s="5"/>
      <c r="C34" s="5"/>
      <c r="D34" s="5"/>
      <c r="E34" s="5"/>
      <c r="F34" s="5"/>
      <c r="G34" s="5"/>
      <c r="H34" s="5"/>
      <c r="I34" s="5"/>
      <c r="J34" s="5"/>
      <c r="K34" s="5"/>
      <c r="L34" s="5"/>
      <c r="M34" s="5"/>
    </row>
    <row r="35" spans="2:13" ht="39.6" customHeight="1" thickBot="1" x14ac:dyDescent="0.35">
      <c r="B35" s="76" t="s">
        <v>6</v>
      </c>
      <c r="C35" s="77"/>
      <c r="D35" s="77"/>
      <c r="E35" s="77"/>
      <c r="F35" s="78"/>
      <c r="G35" s="32"/>
      <c r="H35" s="26"/>
      <c r="I35" s="5"/>
      <c r="J35" s="5"/>
      <c r="K35" s="5"/>
      <c r="L35" s="5"/>
      <c r="M35" s="5"/>
    </row>
    <row r="36" spans="2:13" ht="41.4" customHeight="1" thickBot="1" x14ac:dyDescent="0.35">
      <c r="B36" s="76" t="s">
        <v>7</v>
      </c>
      <c r="C36" s="77"/>
      <c r="D36" s="77"/>
      <c r="E36" s="77"/>
      <c r="F36" s="78"/>
      <c r="G36" s="24"/>
      <c r="H36" s="27"/>
      <c r="I36" s="5"/>
      <c r="J36" s="5"/>
      <c r="K36" s="5"/>
      <c r="L36" s="5"/>
      <c r="M36" s="5"/>
    </row>
    <row r="37" spans="2:13" ht="15" thickBot="1" x14ac:dyDescent="0.35">
      <c r="B37" s="5"/>
      <c r="C37" s="5"/>
      <c r="D37" s="5"/>
      <c r="E37" s="5"/>
      <c r="F37" s="5"/>
      <c r="G37" s="5"/>
      <c r="H37" s="5"/>
      <c r="I37" s="5"/>
      <c r="J37" s="5"/>
      <c r="K37" s="5"/>
      <c r="L37" s="5"/>
      <c r="M37" s="5"/>
    </row>
    <row r="38" spans="2:13" ht="30.6" customHeight="1" thickBot="1" x14ac:dyDescent="0.35">
      <c r="B38" s="79" t="s">
        <v>8</v>
      </c>
      <c r="C38" s="80"/>
      <c r="D38" s="80"/>
      <c r="E38" s="80"/>
      <c r="F38" s="80"/>
      <c r="G38" s="80"/>
      <c r="H38" s="80"/>
      <c r="I38" s="80"/>
      <c r="J38" s="81"/>
      <c r="K38" s="74"/>
      <c r="L38" s="74"/>
      <c r="M38" s="74"/>
    </row>
    <row r="39" spans="2:13" ht="36.6" customHeight="1" thickBot="1" x14ac:dyDescent="0.35">
      <c r="B39" s="82" t="s">
        <v>3</v>
      </c>
      <c r="C39" s="83"/>
      <c r="D39" s="83"/>
      <c r="E39" s="83"/>
      <c r="F39" s="83"/>
      <c r="G39" s="83"/>
      <c r="H39" s="83"/>
      <c r="I39" s="83"/>
      <c r="J39" s="84"/>
      <c r="K39" s="75"/>
      <c r="L39" s="75"/>
      <c r="M39" s="75"/>
    </row>
    <row r="40" spans="2:13" x14ac:dyDescent="0.3">
      <c r="B40" s="3"/>
      <c r="C40" s="3"/>
      <c r="D40" s="3"/>
      <c r="E40" s="3"/>
      <c r="F40" s="3"/>
      <c r="G40" s="3"/>
      <c r="H40" s="3"/>
      <c r="I40" s="3"/>
      <c r="J40" s="3"/>
      <c r="K40" s="3"/>
      <c r="L40" s="3"/>
      <c r="M40" s="3"/>
    </row>
    <row r="41" spans="2:13" x14ac:dyDescent="0.3">
      <c r="B41" s="6"/>
      <c r="C41" s="3"/>
      <c r="D41" s="3"/>
      <c r="E41" s="3"/>
      <c r="F41" s="3"/>
      <c r="G41" s="3"/>
      <c r="H41" s="3"/>
      <c r="I41" s="3"/>
      <c r="J41" s="3"/>
      <c r="K41" s="3"/>
      <c r="L41" s="3"/>
      <c r="M41" s="3"/>
    </row>
    <row r="42" spans="2:13" x14ac:dyDescent="0.3">
      <c r="B42" s="7" t="s">
        <v>0</v>
      </c>
      <c r="C42" s="4"/>
      <c r="D42" s="4"/>
      <c r="E42" s="4"/>
      <c r="F42" s="4"/>
      <c r="G42" s="4"/>
      <c r="H42" s="4"/>
      <c r="I42" s="4"/>
      <c r="J42" s="12" t="s">
        <v>4</v>
      </c>
    </row>
    <row r="43" spans="2:13" x14ac:dyDescent="0.3">
      <c r="B43" s="4"/>
      <c r="C43" s="4"/>
      <c r="D43" s="4"/>
      <c r="E43" s="4"/>
      <c r="F43" s="4"/>
      <c r="G43" s="4"/>
      <c r="H43" s="4"/>
      <c r="I43" s="4"/>
      <c r="J43" s="4"/>
    </row>
    <row r="44" spans="2:13" x14ac:dyDescent="0.3">
      <c r="B44" s="4" t="s">
        <v>1</v>
      </c>
      <c r="C44" s="4"/>
      <c r="D44" s="4"/>
      <c r="E44" s="4"/>
      <c r="F44" s="4"/>
      <c r="G44" s="4"/>
      <c r="H44" s="4"/>
      <c r="I44" s="4"/>
      <c r="J44" s="13" t="s">
        <v>5</v>
      </c>
    </row>
  </sheetData>
  <sheetProtection selectLockedCells="1"/>
  <mergeCells count="9">
    <mergeCell ref="B35:F35"/>
    <mergeCell ref="B36:F36"/>
    <mergeCell ref="B38:J38"/>
    <mergeCell ref="B39:J39"/>
    <mergeCell ref="B1:H1"/>
    <mergeCell ref="B2:H2"/>
    <mergeCell ref="B3:H3"/>
    <mergeCell ref="B4:H4"/>
    <mergeCell ref="B5:H5"/>
  </mergeCells>
  <pageMargins left="0.70866141732283472" right="0.70866141732283472" top="0.74803149606299213" bottom="0.74803149606299213" header="0.31496062992125984" footer="0.31496062992125984"/>
  <pageSetup paperSize="9" scale="23"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2025-10-16T06:45:04Z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